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780"/>
  </bookViews>
  <sheets>
    <sheet name="wariant.II" sheetId="5" r:id="rId1"/>
    <sheet name="Arkusz2" sheetId="2" r:id="rId2"/>
    <sheet name="Arkusz3" sheetId="3" r:id="rId3"/>
  </sheets>
  <calcPr calcId="145621"/>
</workbook>
</file>

<file path=xl/calcChain.xml><?xml version="1.0" encoding="utf-8"?>
<calcChain xmlns="http://schemas.openxmlformats.org/spreadsheetml/2006/main">
  <c r="H12" i="5" l="1"/>
  <c r="G12" i="5"/>
  <c r="F11" i="5"/>
  <c r="F9" i="5"/>
  <c r="F8" i="5"/>
  <c r="F7" i="5"/>
  <c r="F12" i="5" s="1"/>
</calcChain>
</file>

<file path=xl/sharedStrings.xml><?xml version="1.0" encoding="utf-8"?>
<sst xmlns="http://schemas.openxmlformats.org/spreadsheetml/2006/main" count="53" uniqueCount="50">
  <si>
    <t>Lp.</t>
  </si>
  <si>
    <t>Numer</t>
  </si>
  <si>
    <t>Uczelnia</t>
  </si>
  <si>
    <t>Wydział</t>
  </si>
  <si>
    <t>Tytuł</t>
  </si>
  <si>
    <t>1.</t>
  </si>
  <si>
    <t>Zlib/2015/1</t>
  </si>
  <si>
    <t xml:space="preserve"> Wydział Technologii i Edukacji</t>
  </si>
  <si>
    <t>CENTRUM badawczo-wdrożeniowe inżynierii powierzchni, projektowania i symulacji procesów oraz badań wibroakustycznych</t>
  </si>
  <si>
    <t>2.</t>
  </si>
  <si>
    <t>Zlib/2015/2</t>
  </si>
  <si>
    <t>Zachodniopomorski Uniwersytet Technologiczny 
w Szczecinie</t>
  </si>
  <si>
    <t>Wydział Inżynierii Mechanicznej i Mechatroniki ZUT
Zakład Spawalnictwa</t>
  </si>
  <si>
    <t>3.</t>
  </si>
  <si>
    <t>Zlib/2015/3</t>
  </si>
  <si>
    <t xml:space="preserve">Instytut Technologii Mechanicznej (ITM) oraz Katedra Mechaniki i Podstaw Konstrukcji Maszyn (KMiPKM), </t>
  </si>
  <si>
    <t>Doposażenie Środowiskowego Laboratorium Miernictwa Wydziału Inżynierii Mechanicznej i Mechatroniki ZUT w Szczecinie</t>
  </si>
  <si>
    <t xml:space="preserve">Uniwersytet Szczeciński </t>
  </si>
  <si>
    <t>7.</t>
  </si>
  <si>
    <t>Zlib/2015/8</t>
  </si>
  <si>
    <t xml:space="preserve">Katedra Logistyki
Wydział Zarządzania i Ekonomiki Usług
</t>
  </si>
  <si>
    <t xml:space="preserve">Laboratorium metod i technik LEAN 
– LeanLab 
</t>
  </si>
  <si>
    <t>Zlib/2015/9</t>
  </si>
  <si>
    <t xml:space="preserve">
Wydział Zarządzania i Ekonomiki Usług
</t>
  </si>
  <si>
    <t xml:space="preserve">LABORATORIUM RUCHU KOLEJOWEGO </t>
  </si>
  <si>
    <t>Zlib/2015/11</t>
  </si>
  <si>
    <t xml:space="preserve">Akademia Morska w Szczecinie </t>
  </si>
  <si>
    <t xml:space="preserve">Instytut Nawigacji Morskiej </t>
  </si>
  <si>
    <t>Centrum Eksploatacji Obiektów Pływających (CEOP)</t>
  </si>
  <si>
    <t>Zlib/2015/12</t>
  </si>
  <si>
    <t xml:space="preserve">Wydział Nauk o Żywności i Rybactwa
</t>
  </si>
  <si>
    <t>PLAZMA-FOOD</t>
  </si>
  <si>
    <t>Doposażenie infrastruktury badawczej Zakładu Spawalnictwa Zachodniopomorskiego Uniwersytetu Technologicznego w Szczecinie w nowoczesny system symulacji cykli termiczno-odkształceniowych procesów spawania.</t>
  </si>
  <si>
    <t>5.</t>
  </si>
  <si>
    <t>6.</t>
  </si>
  <si>
    <t>Razem:</t>
  </si>
  <si>
    <t xml:space="preserve">Całkowity koszt realizacji przedsięwzięcia </t>
  </si>
  <si>
    <t xml:space="preserve">Wydatki kwalifikowalne przedsięwzięcia </t>
  </si>
  <si>
    <t xml:space="preserve">Dofinansowanie łącznie 
</t>
  </si>
  <si>
    <t>4.</t>
  </si>
  <si>
    <t>Przedsięwziecie dotyczy realizacji projektu doposażenia laboratorium badań struktury i właściwości mechanicznych materiałów mieszczącego się w strukturze Zakładu Spawalnictwa Zachodniopomorskiego Uniwersytetu Technologicznego w Szczecinie. Przedmiotem doposażenia będzie nowoczesny system symulacji cykli termiczno-odkształceniowych procesów spawania.
Efektem zrealizowanego projektu będą wykonywane badania określające spawalność materiałów, które przyczynią się do lepszego wykorzystania zasobów firm wykonujących konstrukcje metalowe, polepszą możliwości wykorzystania innowacyjnych materiałów do spawania i skrócenie czasu spawania.</t>
  </si>
  <si>
    <r>
      <t xml:space="preserve">Przedsiewzięcie dotyczy doposażenia nowo tworzonego Środowiskowego Laboratorium Miernictwa, w skład którego wchodzą: Laboratorium Wytrzymałości Materiałów (LWM) KMiPKM oraz Laboratorium Badań Maszyn i Urządzeń Mechanicznych (LBMiUM) ITM Zachodniopomorskiego Uniwersytetu Technologicznego w Szczecinie w najnowszą aparaturę z zakresu badań właściwości wytrzymałościowych i użytkowych materiałów (bio)kompozytowych i produktów oraz oceny ich potencjału ekologicznego (ochrona środowiska, recykling), jak i badań dokładnościowych maszyn wytwórczych pod kątem parametrów geometrycznych oraz dynamiki konstrukcji. </t>
    </r>
    <r>
      <rPr>
        <strike/>
        <sz val="11"/>
        <color theme="1"/>
        <rFont val="Calibri"/>
        <family val="2"/>
        <charset val="238"/>
        <scheme val="minor"/>
      </rPr>
      <t/>
    </r>
  </si>
  <si>
    <t xml:space="preserve">Laboratorium będzie stanowić bazę infrastrukturalną, która pozwoli odwzorować rzeczywiste procesy produkcyjne. Pozwalać będzie na symulację zależności procesowych i funkcyjnych występujących w czasie produkcji.  Będzie to nowoczesne zaplecze, dzięki któremu zarówno naukowcy, jak i przedsiębiorcy (działając także w ramach wspólnych przedsięwzięć) będą mogli rozwijać inteligentne specjalizacje regionu. </t>
  </si>
  <si>
    <t>Przedsięwzięcie ma na celu poszerzenie oferty badawczej i usługowej Politechniki Koszalińskiej na rzecz przedsiębiorstw regionu i kraju w zakresie:  badań nad nowymi próżniowo-plazmowymi technologiami nanoszenia powłok oraz opracowywania technologii dedykowanych dla konkretnych zastosowań przemysłowych, badań powierzchni oraz kompleksowych obróbek powierzchniowych, w tym obróbki cieplnej i cieplno-chemicznej metali i stopów, nanoszeniu powłok  ochronnych (przeciwzużyciowych, dekoracyjnych, innych powłok funkcjonalnych) próżniowo-plazmowymi technikami PVD (Physical Vapor Deposition), a także w zakresie analiz wibroakustycznych maszyn i urządzeń oraz innych obiektów i konstrukcji technicznych oraz symulacji i modelowania procesów. Zgłaszane przedsięwzięcie jest kontynuacją wcześniej podjętych przez Politechnikę Koszalińską działań na rzecz współpracy z przemysłem.</t>
  </si>
  <si>
    <t>Politechnika Koszalińska</t>
  </si>
  <si>
    <t>Uzasadnienienie</t>
  </si>
  <si>
    <t>Projekt obejmuje budowę nowoczesnego centrum naukowo- badawczego w zakresie innowacyjnych technologii eksploatacji morskich obiektów pływajacych, eksploatacji morza, geodezji i kartografii. Badania dotyczyć będą również eksploatacji obiektów off-shore pracujących na powierzchni, w toni wodnej i na dnie. 
Celem Centrum będzie prowadzenie badań  na rzecz przedsiębiorców działających w obszarze gospodarki morskiej tj. dotyczące m.in. techniki off- shore, szeroko pojętymi badaniami morza, rozwoju technologii oraz branży stoczniowej oraz pracą na rzecz działalności off-shore ukierunkowaną na przemysł wydobywczy i energetyczny (farmy wiatrowe). Realizacja zaplanowanych badań ma stanowić odpowiedź na potrzeby podmiotów działających w branżach, tj. off-shore, eksploatacja mórz i oceanów, górnictwo morskie, przestrzenne zagospodarowanie terenu portów, transport wodny czy eksploatacja środków transportu wodnego z poszanowaniem środowiska.</t>
  </si>
  <si>
    <t xml:space="preserve">Laboratorium będzie stanowić bazę infrastrukturalną, która pozwoli odwzorować rzeczywiste procesy eksploatacyjne pojazdów trakcyjnych. W związku z dużą różnorodnością typów pojazdów trakcyjnych jednym z obszarów badań będzie dążenie do ujednolicenia symulatorów na poziomie poszczególnych grup pojazdów trakcyjnych (np. symulatory dla grupy lokomotyw spalinowych, symulator dla grupy elektrycznych zespołów trakcyjnych itp.), dzięki czemu możliwe będzie podniesienie efektywności wykorzystania symulatorów i obniżenie ich ceny.
To powoduje, że producenci symulatorów i oprogramowania, przewoźnicy, producenci taboru, zarządcy infrastruktury są zainteresowani badaniami nad rozwojem symulatorów dedykowanych kolei we współpracy ze środowiskami naukowymi.  Symulator pojazdu szynowego w infrastrukturze uczelni pozwoli na prowadzenie badań z zakresu rozwoju samego urządzenia (techniczne odwzorowanie, efektywność i realizm przygotowywanych scenariuszy), badań nad infrastrukturą kolejową (jej awaryjnością i zabezpieczeniami, rozplanowaniem przestrzennym tras i węzłów w regionie), a także badań psychofizycznych związanych z  metodyką prowadzenia szkoleń maszynistów. Ponadto możliwe jest wykorzystanie symulatora do badań nad oceną sposobu jazdy pojazdami szynowymi – jej ekonomicznością, sprawnością i ekologicznością (ecodriving). </t>
  </si>
  <si>
    <t xml:space="preserve">Projekt obejmuje wytworzenie urządzeń  do plazmowej obróbki żywności, które będą wykorzystywane do prowadzenia badań w zakresie  zastosowania  zimnej plazmy w przetwórstwie żywności. Wytworzona infrastruktura będzie wykorzystywana do prowadzenia badań w zakresie wykorzystania technologii zimnej plazmy w procesach technologicznych dla poszczególnych grup produktów (zmniejszenie zanieczyszczenia mikrobiologicznego gotowych produktów, suszenie żywności, zmniejszenie zużycia energii), co doprowadzi do opracowania projektów urządzeń pracujących w skali produkcyjnej dedykowanym firmom z branży spożywczej.  </t>
  </si>
  <si>
    <t>Wstępna wersja Zlib - nabór 2015 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</si>
</sst>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sz val="11"/>
      <name val="Calibri"/>
      <family val="2"/>
      <charset val="238"/>
      <scheme val="minor"/>
    </font>
    <font>
      <b/>
      <sz val="14"/>
      <color theme="1"/>
      <name val="Calibri"/>
      <family val="2"/>
      <charset val="238"/>
      <scheme val="minor"/>
    </font>
    <font>
      <strike/>
      <sz val="11"/>
      <color theme="1"/>
      <name val="Calibri"/>
      <family val="2"/>
      <charset val="238"/>
      <scheme val="minor"/>
    </font>
    <font>
      <sz val="12"/>
      <color theme="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Fill="1" applyBorder="1" applyAlignment="1">
      <alignment horizontal="center" vertical="center" wrapText="1"/>
    </xf>
    <xf numFmtId="0" fontId="0" fillId="0" borderId="0" xfId="0" applyFill="1"/>
    <xf numFmtId="0" fontId="0" fillId="0" borderId="1" xfId="0" applyBorder="1"/>
    <xf numFmtId="4" fontId="2" fillId="0" borderId="1" xfId="0" applyNumberFormat="1" applyFont="1" applyBorder="1"/>
    <xf numFmtId="4" fontId="2" fillId="4" borderId="1" xfId="0" applyNumberFormat="1" applyFont="1" applyFill="1" applyBorder="1"/>
    <xf numFmtId="0" fontId="0" fillId="2" borderId="1" xfId="0"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Fill="1" applyBorder="1" applyAlignment="1">
      <alignment horizontal="center" vertical="center"/>
    </xf>
    <xf numFmtId="0" fontId="5" fillId="0" borderId="1" xfId="0" applyFont="1" applyBorder="1" applyAlignment="1">
      <alignmen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Border="1" applyAlignment="1">
      <alignment vertical="top" wrapText="1"/>
    </xf>
    <xf numFmtId="0" fontId="0" fillId="0" borderId="1" xfId="0" applyBorder="1" applyAlignment="1">
      <alignment horizontal="center"/>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120" zoomScaleNormal="120" workbookViewId="0">
      <selection activeCell="A2" sqref="A2:I2"/>
    </sheetView>
  </sheetViews>
  <sheetFormatPr defaultRowHeight="15" x14ac:dyDescent="0.25"/>
  <cols>
    <col min="1" max="1" width="3.7109375" customWidth="1"/>
    <col min="2" max="2" width="13.42578125" customWidth="1"/>
    <col min="3" max="3" width="27" customWidth="1"/>
    <col min="4" max="4" width="34.140625" customWidth="1"/>
    <col min="5" max="5" width="67.85546875" customWidth="1"/>
    <col min="6" max="8" width="17.85546875" customWidth="1"/>
    <col min="9" max="9" width="90.28515625" customWidth="1"/>
  </cols>
  <sheetData>
    <row r="1" spans="1:9" x14ac:dyDescent="0.25">
      <c r="A1" s="13"/>
      <c r="B1" s="13"/>
      <c r="C1" s="13"/>
      <c r="D1" s="13"/>
      <c r="E1" s="13"/>
      <c r="F1" s="13"/>
      <c r="G1" s="13"/>
      <c r="H1" s="13"/>
      <c r="I1" s="13"/>
    </row>
    <row r="2" spans="1:9" ht="21.75" customHeight="1" x14ac:dyDescent="0.25">
      <c r="A2" s="14" t="s">
        <v>49</v>
      </c>
      <c r="B2" s="14"/>
      <c r="C2" s="14"/>
      <c r="D2" s="14"/>
      <c r="E2" s="14"/>
      <c r="F2" s="14"/>
      <c r="G2" s="14"/>
      <c r="H2" s="14"/>
      <c r="I2" s="14"/>
    </row>
    <row r="3" spans="1:9" ht="31.5" customHeight="1" x14ac:dyDescent="0.25">
      <c r="A3" s="15" t="s">
        <v>0</v>
      </c>
      <c r="B3" s="15" t="s">
        <v>1</v>
      </c>
      <c r="C3" s="15" t="s">
        <v>2</v>
      </c>
      <c r="D3" s="15" t="s">
        <v>3</v>
      </c>
      <c r="E3" s="15" t="s">
        <v>4</v>
      </c>
      <c r="F3" s="15" t="s">
        <v>36</v>
      </c>
      <c r="G3" s="15" t="s">
        <v>37</v>
      </c>
      <c r="H3" s="16" t="s">
        <v>38</v>
      </c>
      <c r="I3" s="15" t="s">
        <v>45</v>
      </c>
    </row>
    <row r="4" spans="1:9" ht="46.5" customHeight="1" x14ac:dyDescent="0.25">
      <c r="A4" s="15"/>
      <c r="B4" s="15"/>
      <c r="C4" s="15"/>
      <c r="D4" s="15"/>
      <c r="E4" s="15"/>
      <c r="F4" s="15"/>
      <c r="G4" s="15"/>
      <c r="H4" s="16"/>
      <c r="I4" s="15"/>
    </row>
    <row r="5" spans="1:9" ht="165.75" customHeight="1" x14ac:dyDescent="0.25">
      <c r="A5" s="6" t="s">
        <v>5</v>
      </c>
      <c r="B5" s="7" t="s">
        <v>6</v>
      </c>
      <c r="C5" s="7" t="s">
        <v>44</v>
      </c>
      <c r="D5" s="7" t="s">
        <v>7</v>
      </c>
      <c r="E5" s="7" t="s">
        <v>8</v>
      </c>
      <c r="F5" s="8">
        <v>3345000</v>
      </c>
      <c r="G5" s="8">
        <v>2734471.54</v>
      </c>
      <c r="H5" s="8">
        <v>2187577.2400000002</v>
      </c>
      <c r="I5" s="9" t="s">
        <v>43</v>
      </c>
    </row>
    <row r="6" spans="1:9" s="2" customFormat="1" ht="132" customHeight="1" x14ac:dyDescent="0.25">
      <c r="A6" s="6" t="s">
        <v>9</v>
      </c>
      <c r="B6" s="10" t="s">
        <v>10</v>
      </c>
      <c r="C6" s="10" t="s">
        <v>11</v>
      </c>
      <c r="D6" s="10" t="s">
        <v>12</v>
      </c>
      <c r="E6" s="10" t="s">
        <v>32</v>
      </c>
      <c r="F6" s="8">
        <v>2460000</v>
      </c>
      <c r="G6" s="8">
        <v>2000000</v>
      </c>
      <c r="H6" s="8">
        <v>1600000</v>
      </c>
      <c r="I6" s="11" t="s">
        <v>40</v>
      </c>
    </row>
    <row r="7" spans="1:9" ht="129" customHeight="1" x14ac:dyDescent="0.25">
      <c r="A7" s="6" t="s">
        <v>13</v>
      </c>
      <c r="B7" s="7" t="s">
        <v>14</v>
      </c>
      <c r="C7" s="7" t="s">
        <v>11</v>
      </c>
      <c r="D7" s="7" t="s">
        <v>15</v>
      </c>
      <c r="E7" s="7" t="s">
        <v>16</v>
      </c>
      <c r="F7" s="8">
        <f>5600000+1288</f>
        <v>5601288</v>
      </c>
      <c r="G7" s="8">
        <v>5600000</v>
      </c>
      <c r="H7" s="8">
        <v>4480000</v>
      </c>
      <c r="I7" s="12" t="s">
        <v>41</v>
      </c>
    </row>
    <row r="8" spans="1:9" ht="86.25" customHeight="1" x14ac:dyDescent="0.25">
      <c r="A8" s="6" t="s">
        <v>39</v>
      </c>
      <c r="B8" s="7" t="s">
        <v>19</v>
      </c>
      <c r="C8" s="7" t="s">
        <v>17</v>
      </c>
      <c r="D8" s="7" t="s">
        <v>20</v>
      </c>
      <c r="E8" s="7" t="s">
        <v>21</v>
      </c>
      <c r="F8" s="8">
        <f xml:space="preserve"> 3252032.52+(3252032.52*0.23)</f>
        <v>3999999.9996000002</v>
      </c>
      <c r="G8" s="8">
        <v>3252032.52</v>
      </c>
      <c r="H8" s="8">
        <v>2601626.0159999998</v>
      </c>
      <c r="I8" s="12" t="s">
        <v>42</v>
      </c>
    </row>
    <row r="9" spans="1:9" ht="251.25" customHeight="1" x14ac:dyDescent="0.25">
      <c r="A9" s="6" t="s">
        <v>33</v>
      </c>
      <c r="B9" s="7" t="s">
        <v>22</v>
      </c>
      <c r="C9" s="7" t="s">
        <v>17</v>
      </c>
      <c r="D9" s="7" t="s">
        <v>23</v>
      </c>
      <c r="E9" s="7" t="s">
        <v>24</v>
      </c>
      <c r="F9" s="8">
        <f xml:space="preserve"> 6000000+(6000000*0.23)</f>
        <v>7380000</v>
      </c>
      <c r="G9" s="8">
        <v>6000000</v>
      </c>
      <c r="H9" s="8">
        <v>4800000</v>
      </c>
      <c r="I9" s="12" t="s">
        <v>47</v>
      </c>
    </row>
    <row r="10" spans="1:9" ht="213" customHeight="1" x14ac:dyDescent="0.25">
      <c r="A10" s="6" t="s">
        <v>34</v>
      </c>
      <c r="B10" s="7" t="s">
        <v>25</v>
      </c>
      <c r="C10" s="7" t="s">
        <v>26</v>
      </c>
      <c r="D10" s="7" t="s">
        <v>27</v>
      </c>
      <c r="E10" s="7" t="s">
        <v>28</v>
      </c>
      <c r="F10" s="8">
        <v>29421940</v>
      </c>
      <c r="G10" s="8">
        <v>24050422.75</v>
      </c>
      <c r="H10" s="8">
        <v>19240338.199999999</v>
      </c>
      <c r="I10" s="9" t="s">
        <v>46</v>
      </c>
    </row>
    <row r="11" spans="1:9" ht="125.25" customHeight="1" x14ac:dyDescent="0.25">
      <c r="A11" s="6" t="s">
        <v>18</v>
      </c>
      <c r="B11" s="7" t="s">
        <v>29</v>
      </c>
      <c r="C11" s="7" t="s">
        <v>11</v>
      </c>
      <c r="D11" s="7" t="s">
        <v>30</v>
      </c>
      <c r="E11" s="7" t="s">
        <v>31</v>
      </c>
      <c r="F11" s="8">
        <f>1000000+(1000000*0.23)</f>
        <v>1230000</v>
      </c>
      <c r="G11" s="8">
        <v>1000000</v>
      </c>
      <c r="H11" s="8">
        <v>800000</v>
      </c>
      <c r="I11" s="9" t="s">
        <v>48</v>
      </c>
    </row>
    <row r="12" spans="1:9" ht="22.5" customHeight="1" x14ac:dyDescent="0.3">
      <c r="A12" s="3"/>
      <c r="B12" s="1" t="s">
        <v>35</v>
      </c>
      <c r="C12" s="3"/>
      <c r="D12" s="1"/>
      <c r="E12" s="3"/>
      <c r="F12" s="4">
        <f t="shared" ref="F12:H12" si="0">SUM(F5:F11)</f>
        <v>53438227.999600001</v>
      </c>
      <c r="G12" s="4">
        <f t="shared" si="0"/>
        <v>44636926.810000002</v>
      </c>
      <c r="H12" s="5">
        <f t="shared" si="0"/>
        <v>35709541.456</v>
      </c>
      <c r="I12" s="3"/>
    </row>
    <row r="13" spans="1:9" x14ac:dyDescent="0.25">
      <c r="H13" s="2"/>
    </row>
  </sheetData>
  <mergeCells count="11">
    <mergeCell ref="A1:I1"/>
    <mergeCell ref="A2:I2"/>
    <mergeCell ref="I3:I4"/>
    <mergeCell ref="H3:H4"/>
    <mergeCell ref="A3:A4"/>
    <mergeCell ref="B3:B4"/>
    <mergeCell ref="C3:C4"/>
    <mergeCell ref="D3:D4"/>
    <mergeCell ref="E3:E4"/>
    <mergeCell ref="F3:F4"/>
    <mergeCell ref="G3:G4"/>
  </mergeCells>
  <pageMargins left="0.7" right="0.7" top="0.75" bottom="0.75" header="0.3" footer="0.3"/>
  <pageSetup paperSize="9" scale="45"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wariant.II</vt:lpstr>
      <vt:lpstr>Arkusz2</vt:lpstr>
      <vt:lpstr>Arkusz3</vt:lpstr>
    </vt:vector>
  </TitlesOfParts>
  <Company>Urząd Marszałkowski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mbogusz</dc:creator>
  <cp:lastModifiedBy>mbogusz</cp:lastModifiedBy>
  <cp:lastPrinted>2016-06-01T12:58:10Z</cp:lastPrinted>
  <dcterms:created xsi:type="dcterms:W3CDTF">2016-02-22T10:26:31Z</dcterms:created>
  <dcterms:modified xsi:type="dcterms:W3CDTF">2016-06-01T12:58:59Z</dcterms:modified>
</cp:coreProperties>
</file>