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780"/>
  </bookViews>
  <sheets>
    <sheet name="Zlib.IV" sheetId="5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13" i="5" l="1"/>
  <c r="H13" i="5"/>
  <c r="F13" i="5"/>
  <c r="H28" i="5" l="1"/>
  <c r="G28" i="5"/>
  <c r="F23" i="5"/>
  <c r="F28" i="5" s="1"/>
  <c r="H42" i="5" l="1"/>
  <c r="G42" i="5"/>
  <c r="F41" i="5"/>
  <c r="F39" i="5"/>
  <c r="F38" i="5"/>
  <c r="F37" i="5"/>
  <c r="F42" i="5" l="1"/>
</calcChain>
</file>

<file path=xl/sharedStrings.xml><?xml version="1.0" encoding="utf-8"?>
<sst xmlns="http://schemas.openxmlformats.org/spreadsheetml/2006/main" count="124" uniqueCount="86">
  <si>
    <t>Lp.</t>
  </si>
  <si>
    <t>Numer</t>
  </si>
  <si>
    <t>Uczelnia</t>
  </si>
  <si>
    <t>Wydział</t>
  </si>
  <si>
    <t>Tytuł</t>
  </si>
  <si>
    <t>1.</t>
  </si>
  <si>
    <t>Zlib/2015/1</t>
  </si>
  <si>
    <t>POLITECHNIKA KOSZALIŃSKA</t>
  </si>
  <si>
    <t xml:space="preserve"> Wydział Technologii i Edukacji</t>
  </si>
  <si>
    <t>CENTRUM badawczo-wdrożeniowe inżynierii powierzchni, projektowania i symulacji procesów oraz badań wibroakustycznych</t>
  </si>
  <si>
    <t>2.</t>
  </si>
  <si>
    <t>Zlib/2015/2</t>
  </si>
  <si>
    <t>Zachodniopomorski Uniwersytet Technologiczny 
w Szczecinie</t>
  </si>
  <si>
    <t>Wydział Inżynierii Mechanicznej i Mechatroniki ZUT
Zakład Spawalnictwa</t>
  </si>
  <si>
    <t>3.</t>
  </si>
  <si>
    <t>Zlib/2015/3</t>
  </si>
  <si>
    <t xml:space="preserve">Instytut Technologii Mechanicznej (ITM) oraz Katedra Mechaniki i Podstaw Konstrukcji Maszyn (KMiPKM), </t>
  </si>
  <si>
    <t>Doposażenie Środowiskowego Laboratorium Miernictwa Wydziału Inżynierii Mechanicznej i Mechatroniki ZUT w Szczecinie</t>
  </si>
  <si>
    <t xml:space="preserve">Uniwersytet Szczeciński </t>
  </si>
  <si>
    <t>7.</t>
  </si>
  <si>
    <t>Zlib/2015/8</t>
  </si>
  <si>
    <t>Zlib/2015/9</t>
  </si>
  <si>
    <t>Zlib/2015/11</t>
  </si>
  <si>
    <t xml:space="preserve">Akademia Morska w Szczecinie </t>
  </si>
  <si>
    <t xml:space="preserve">Instytut Nawigacji Morskiej </t>
  </si>
  <si>
    <t>Centrum Eksploatacji Obiektów Pływających (CEOP)</t>
  </si>
  <si>
    <t>Zlib/2015/12</t>
  </si>
  <si>
    <t>PLAZMA-FOOD</t>
  </si>
  <si>
    <t>Doposażenie infrastruktury badawczej Zakładu Spawalnictwa Zachodniopomorskiego Uniwersytetu Technologicznego w Szczecinie w nowoczesny system symulacji cykli termiczno-odkształceniowych procesów spawania.</t>
  </si>
  <si>
    <t>5.</t>
  </si>
  <si>
    <t>6.</t>
  </si>
  <si>
    <t>Razem:</t>
  </si>
  <si>
    <t xml:space="preserve">Całkowity koszt realizacji przedsięwzięcia </t>
  </si>
  <si>
    <t xml:space="preserve">Wydatki kwalifikowalne przedsięwzięcia </t>
  </si>
  <si>
    <t xml:space="preserve">Dofinansowanie łącznie 
</t>
  </si>
  <si>
    <t>4.</t>
  </si>
  <si>
    <t>Laboratorium Ruchu Kolejowego</t>
  </si>
  <si>
    <t>Wydział Nauk o Żywności i Rybactwa</t>
  </si>
  <si>
    <t xml:space="preserve">Laboratorium metod i technik LEAN 
– LeanLab </t>
  </si>
  <si>
    <t>Katedra Logistyki
Wydział Zarządzania i Ekonomiki Usług</t>
  </si>
  <si>
    <t>Wydział Zarządzania i Ekonomiki Usług</t>
  </si>
  <si>
    <t>Dofinansowanie ze środków publicznych łącznie</t>
  </si>
  <si>
    <t>Zlib.2/2017/1</t>
  </si>
  <si>
    <t>Akademia Morska</t>
  </si>
  <si>
    <t>Wydział Mechaniczny</t>
  </si>
  <si>
    <t>Centrum badań okrętowych systemów energetycznych przeznaczonych dla jednostek pływających żeglugi  morskiej i śródlądowej</t>
  </si>
  <si>
    <t>Zlib.2/2017/2</t>
  </si>
  <si>
    <t>Wydział Inżynierii Mechanicznej i Mechatroniki ZUT
Wydział Elektryczny</t>
  </si>
  <si>
    <t xml:space="preserve">“Doposażenie Hali Technologicznej w Laboratorium e-Produkcji realizujące koncepcję Przemysłu 4.0.” </t>
  </si>
  <si>
    <t>Zlib.2/2017/3</t>
  </si>
  <si>
    <t>Centrum Badań Strukturalno-Funkcjonalnych Człowieka
Katedra Biologicznych Podstaw Kultury Fizycznej
Wydział Kultury Fizycznej i Promocji Zdrowia</t>
  </si>
  <si>
    <t>Doposażenie Centrum Badań Strukturalno-Funkcjonalnych Człowieka</t>
  </si>
  <si>
    <t>Zlib.2/2017/4</t>
  </si>
  <si>
    <t>Politechnika Koszalińska</t>
  </si>
  <si>
    <t>Zamiejscowy Wydział Przemysłu Drzewnego</t>
  </si>
  <si>
    <t>Centrum pomiaru fizycznych i mechanicznych właściwości materiałów drzewnych (CENTRUM POMIARÓW DRZEWNYCH CPD)</t>
  </si>
  <si>
    <t>Zlib.2/2017/6</t>
  </si>
  <si>
    <t>Wydział Techniki Morskiej i Transportu</t>
  </si>
  <si>
    <t>Kriogeniczna komora klimatyczna do badań jakości obiektów wielkogabarytowych oraz urządzeń i procesów technicznych</t>
  </si>
  <si>
    <t>Zlib.2/2017/7</t>
  </si>
  <si>
    <t>RAPID PROTOTYPING CENTER (RPC) /
CENTRUM SZYBKIEGO PROTOTYPOWANIA (CSP)</t>
  </si>
  <si>
    <t xml:space="preserve">Całkowite wydatki kwalifikowalne </t>
  </si>
  <si>
    <r>
      <t>Zachodniopomorska Lista Infrastruktury Badawczej na Rzecz Przedsiebiorstw_</t>
    </r>
    <r>
      <rPr>
        <b/>
        <sz val="10"/>
        <color theme="1"/>
        <rFont val="Arial"/>
        <family val="2"/>
        <charset val="238"/>
      </rPr>
      <t xml:space="preserve"> nabór 2017 r.</t>
    </r>
  </si>
  <si>
    <r>
      <t>Zachodniopomorska Lista Infrastruktury Badawczej na Rzecz Przedsiebiorstw_</t>
    </r>
    <r>
      <rPr>
        <b/>
        <sz val="11"/>
        <color theme="1"/>
        <rFont val="Calibri"/>
        <family val="2"/>
        <charset val="238"/>
        <scheme val="minor"/>
      </rPr>
      <t>nabór 2015 r.</t>
    </r>
  </si>
  <si>
    <r>
      <t>Zachodniopomorska Lista Infrastruktury Badawczej na Rzecz Przedsiebiorstw_</t>
    </r>
    <r>
      <rPr>
        <b/>
        <sz val="10"/>
        <color theme="1"/>
        <rFont val="Arial"/>
        <family val="2"/>
        <charset val="238"/>
      </rPr>
      <t xml:space="preserve"> nabór 2019 r.</t>
    </r>
  </si>
  <si>
    <t>Razem</t>
  </si>
  <si>
    <t>Akademia Morska w Szczecinie</t>
  </si>
  <si>
    <t xml:space="preserve">Centrum badawcze diagnozowania, recyklingu elementów wielko i małogabarytowych oraz identyfikacji odzyskanych materiałów. </t>
  </si>
  <si>
    <t>Zachodniopomorski Uniwersytet Technologiczny w Szczecinie</t>
  </si>
  <si>
    <t>Wydział Inżynierii Mechanicznej i Mechatroniki</t>
  </si>
  <si>
    <t>Doposażenie Środowiskowego Laboratorium Miernictwa Wydziału Inżynierii Materiałowej i Mechatroniki w Laboratorium technologii inteligentnych materiałów i struktur tłumiących</t>
  </si>
  <si>
    <t>Wydział Inżynieryjno-Ekonomiczny Transportu (WI-ET)</t>
  </si>
  <si>
    <t>Centrum Badań Metropolitalnych (CBM)</t>
  </si>
  <si>
    <t>Wydział Budownictwa i Architektury</t>
  </si>
  <si>
    <t>Utworzenie laboratorium badawczego druku 3D i laboratorium badawczego pozyskiwania surowców z odpadów</t>
  </si>
  <si>
    <t>Wydział Elektryczny</t>
  </si>
  <si>
    <t>Doposażenie pracowni badań i certyfikacji EMC</t>
  </si>
  <si>
    <t>Uniwersytet Szczeciński</t>
  </si>
  <si>
    <t xml:space="preserve">Wydział Kultury Fizycznej i Zdrowia </t>
  </si>
  <si>
    <t>Centrum Badań Strukturalno-Funkcjonalnych Człowieka - laboratorium Immunologii</t>
  </si>
  <si>
    <t>Zlib.4/2019/2</t>
  </si>
  <si>
    <t>Zlib.4/2019/3</t>
  </si>
  <si>
    <t>Zlib.4/2019/4</t>
  </si>
  <si>
    <t>Zlib.4/2019/5</t>
  </si>
  <si>
    <t>Zlib.4/2019/6</t>
  </si>
  <si>
    <t>Zlib.4/2019/7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</si>
</sst>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4" fontId="0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/>
    <xf numFmtId="0" fontId="4" fillId="0" borderId="1" xfId="0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B17" sqref="B17"/>
    </sheetView>
  </sheetViews>
  <sheetFormatPr defaultRowHeight="15" x14ac:dyDescent="0.25"/>
  <cols>
    <col min="1" max="1" width="3.7109375" customWidth="1"/>
    <col min="2" max="2" width="13.42578125" customWidth="1"/>
    <col min="3" max="3" width="27" customWidth="1"/>
    <col min="4" max="4" width="34.140625" customWidth="1"/>
    <col min="5" max="5" width="67.85546875" customWidth="1"/>
    <col min="6" max="7" width="17.85546875" customWidth="1"/>
    <col min="8" max="8" width="19.42578125" customWidth="1"/>
    <col min="9" max="9" width="17" customWidth="1"/>
  </cols>
  <sheetData>
    <row r="1" spans="1:8" x14ac:dyDescent="0.25">
      <c r="H1" s="2"/>
    </row>
    <row r="2" spans="1:8" x14ac:dyDescent="0.25">
      <c r="H2" s="2"/>
    </row>
    <row r="3" spans="1:8" x14ac:dyDescent="0.25">
      <c r="H3" s="2"/>
    </row>
    <row r="4" spans="1:8" x14ac:dyDescent="0.25">
      <c r="A4" s="29" t="s">
        <v>64</v>
      </c>
      <c r="B4" s="29"/>
      <c r="C4" s="29"/>
      <c r="D4" s="29"/>
      <c r="E4" s="29"/>
      <c r="F4" s="29"/>
      <c r="G4" s="29"/>
      <c r="H4" s="29"/>
    </row>
    <row r="5" spans="1:8" x14ac:dyDescent="0.25">
      <c r="A5" s="30" t="s">
        <v>0</v>
      </c>
      <c r="B5" s="30" t="s">
        <v>1</v>
      </c>
      <c r="C5" s="30" t="s">
        <v>2</v>
      </c>
      <c r="D5" s="30" t="s">
        <v>3</v>
      </c>
      <c r="E5" s="30" t="s">
        <v>4</v>
      </c>
      <c r="F5" s="30" t="s">
        <v>32</v>
      </c>
      <c r="G5" s="30" t="s">
        <v>61</v>
      </c>
      <c r="H5" s="30" t="s">
        <v>41</v>
      </c>
    </row>
    <row r="6" spans="1:8" ht="39" customHeight="1" x14ac:dyDescent="0.25">
      <c r="A6" s="30"/>
      <c r="B6" s="30"/>
      <c r="C6" s="30"/>
      <c r="D6" s="30"/>
      <c r="E6" s="30"/>
      <c r="F6" s="30"/>
      <c r="G6" s="30"/>
      <c r="H6" s="30"/>
    </row>
    <row r="7" spans="1:8" ht="30" customHeight="1" x14ac:dyDescent="0.25">
      <c r="A7" s="6" t="s">
        <v>5</v>
      </c>
      <c r="B7" s="22" t="s">
        <v>80</v>
      </c>
      <c r="C7" s="20" t="s">
        <v>66</v>
      </c>
      <c r="D7" s="20" t="s">
        <v>44</v>
      </c>
      <c r="E7" s="20" t="s">
        <v>67</v>
      </c>
      <c r="F7" s="23">
        <v>3992966.29</v>
      </c>
      <c r="G7" s="23">
        <v>3246314.06</v>
      </c>
      <c r="H7" s="23">
        <v>2757791.95</v>
      </c>
    </row>
    <row r="8" spans="1:8" ht="45" x14ac:dyDescent="0.25">
      <c r="A8" s="6" t="s">
        <v>10</v>
      </c>
      <c r="B8" s="22" t="s">
        <v>81</v>
      </c>
      <c r="C8" s="20" t="s">
        <v>68</v>
      </c>
      <c r="D8" s="20" t="s">
        <v>69</v>
      </c>
      <c r="E8" s="20" t="s">
        <v>70</v>
      </c>
      <c r="F8" s="24">
        <v>5166000</v>
      </c>
      <c r="G8" s="24">
        <v>4200000</v>
      </c>
      <c r="H8" s="24">
        <v>3570000</v>
      </c>
    </row>
    <row r="9" spans="1:8" ht="30" x14ac:dyDescent="0.25">
      <c r="A9" s="6" t="s">
        <v>14</v>
      </c>
      <c r="B9" s="22" t="s">
        <v>82</v>
      </c>
      <c r="C9" s="20" t="s">
        <v>66</v>
      </c>
      <c r="D9" s="20" t="s">
        <v>71</v>
      </c>
      <c r="E9" s="20" t="s">
        <v>72</v>
      </c>
      <c r="F9" s="23">
        <v>4109946.17</v>
      </c>
      <c r="G9" s="23">
        <v>3186001.67</v>
      </c>
      <c r="H9" s="23">
        <v>2708101.85</v>
      </c>
    </row>
    <row r="10" spans="1:8" ht="51" customHeight="1" x14ac:dyDescent="0.25">
      <c r="A10" s="6" t="s">
        <v>35</v>
      </c>
      <c r="B10" s="22" t="s">
        <v>83</v>
      </c>
      <c r="C10" s="20" t="s">
        <v>68</v>
      </c>
      <c r="D10" s="20" t="s">
        <v>73</v>
      </c>
      <c r="E10" s="20" t="s">
        <v>74</v>
      </c>
      <c r="F10" s="24">
        <v>4920000</v>
      </c>
      <c r="G10" s="24">
        <v>4000000</v>
      </c>
      <c r="H10" s="24">
        <v>3400000</v>
      </c>
    </row>
    <row r="11" spans="1:8" ht="45" x14ac:dyDescent="0.25">
      <c r="A11" s="6" t="s">
        <v>29</v>
      </c>
      <c r="B11" s="22" t="s">
        <v>84</v>
      </c>
      <c r="C11" s="20" t="s">
        <v>68</v>
      </c>
      <c r="D11" s="20" t="s">
        <v>75</v>
      </c>
      <c r="E11" s="20" t="s">
        <v>76</v>
      </c>
      <c r="F11" s="24">
        <v>4543150</v>
      </c>
      <c r="G11" s="24">
        <v>3707100</v>
      </c>
      <c r="H11" s="24">
        <v>3148035</v>
      </c>
    </row>
    <row r="12" spans="1:8" ht="32.25" customHeight="1" x14ac:dyDescent="0.25">
      <c r="A12" s="6" t="s">
        <v>30</v>
      </c>
      <c r="B12" s="22" t="s">
        <v>85</v>
      </c>
      <c r="C12" s="20" t="s">
        <v>77</v>
      </c>
      <c r="D12" s="20" t="s">
        <v>78</v>
      </c>
      <c r="E12" s="21" t="s">
        <v>79</v>
      </c>
      <c r="F12" s="25">
        <v>2980000</v>
      </c>
      <c r="G12" s="25">
        <v>2422764</v>
      </c>
      <c r="H12" s="25">
        <v>2058864.84</v>
      </c>
    </row>
    <row r="13" spans="1:8" ht="15.75" x14ac:dyDescent="0.25">
      <c r="A13" s="26" t="s">
        <v>65</v>
      </c>
      <c r="B13" s="27"/>
      <c r="C13" s="27"/>
      <c r="D13" s="27"/>
      <c r="E13" s="28"/>
      <c r="F13" s="19">
        <f>SUM(F7:F12)</f>
        <v>25712062.460000001</v>
      </c>
      <c r="G13" s="19">
        <f t="shared" ref="G13:H13" si="0">SUM(G7:G12)</f>
        <v>20762179.73</v>
      </c>
      <c r="H13" s="19">
        <f t="shared" si="0"/>
        <v>17642793.640000001</v>
      </c>
    </row>
    <row r="14" spans="1:8" x14ac:dyDescent="0.25">
      <c r="H14" s="2"/>
    </row>
    <row r="15" spans="1:8" x14ac:dyDescent="0.25">
      <c r="H15" s="2"/>
    </row>
    <row r="16" spans="1:8" x14ac:dyDescent="0.25">
      <c r="H16" s="2"/>
    </row>
    <row r="17" spans="1:8" x14ac:dyDescent="0.25">
      <c r="H17" s="2"/>
    </row>
    <row r="18" spans="1:8" x14ac:dyDescent="0.25">
      <c r="H18" s="2"/>
    </row>
    <row r="19" spans="1:8" x14ac:dyDescent="0.25">
      <c r="A19" s="29" t="s">
        <v>62</v>
      </c>
      <c r="B19" s="29"/>
      <c r="C19" s="29"/>
      <c r="D19" s="29"/>
      <c r="E19" s="29"/>
      <c r="F19" s="29"/>
      <c r="G19" s="29"/>
      <c r="H19" s="29"/>
    </row>
    <row r="20" spans="1:8" x14ac:dyDescent="0.25">
      <c r="A20" s="30" t="s">
        <v>0</v>
      </c>
      <c r="B20" s="30" t="s">
        <v>1</v>
      </c>
      <c r="C20" s="30" t="s">
        <v>2</v>
      </c>
      <c r="D20" s="30" t="s">
        <v>3</v>
      </c>
      <c r="E20" s="30" t="s">
        <v>4</v>
      </c>
      <c r="F20" s="30" t="s">
        <v>32</v>
      </c>
      <c r="G20" s="30" t="s">
        <v>61</v>
      </c>
      <c r="H20" s="30" t="s">
        <v>41</v>
      </c>
    </row>
    <row r="21" spans="1:8" ht="39" customHeight="1" x14ac:dyDescent="0.25">
      <c r="A21" s="30"/>
      <c r="B21" s="30"/>
      <c r="C21" s="30"/>
      <c r="D21" s="30"/>
      <c r="E21" s="30"/>
      <c r="F21" s="30"/>
      <c r="G21" s="30"/>
      <c r="H21" s="30"/>
    </row>
    <row r="22" spans="1:8" ht="30" customHeight="1" x14ac:dyDescent="0.25">
      <c r="A22" s="6" t="s">
        <v>5</v>
      </c>
      <c r="B22" s="6" t="s">
        <v>42</v>
      </c>
      <c r="C22" s="6" t="s">
        <v>43</v>
      </c>
      <c r="D22" s="7" t="s">
        <v>44</v>
      </c>
      <c r="E22" s="7" t="s">
        <v>45</v>
      </c>
      <c r="F22" s="8">
        <v>10428292.67</v>
      </c>
      <c r="G22" s="8">
        <v>8539674.7899999991</v>
      </c>
      <c r="H22" s="8">
        <v>7258723.5700000003</v>
      </c>
    </row>
    <row r="23" spans="1:8" ht="38.25" x14ac:dyDescent="0.25">
      <c r="A23" s="6" t="s">
        <v>10</v>
      </c>
      <c r="B23" s="6" t="s">
        <v>46</v>
      </c>
      <c r="C23" s="7" t="s">
        <v>12</v>
      </c>
      <c r="D23" s="7" t="s">
        <v>47</v>
      </c>
      <c r="E23" s="7" t="s">
        <v>48</v>
      </c>
      <c r="F23" s="9">
        <f>14282621.25+3285002.89</f>
        <v>17567624.140000001</v>
      </c>
      <c r="G23" s="9">
        <v>14282621</v>
      </c>
      <c r="H23" s="10">
        <v>12140228.060000001</v>
      </c>
    </row>
    <row r="24" spans="1:8" ht="76.5" x14ac:dyDescent="0.25">
      <c r="A24" s="6" t="s">
        <v>14</v>
      </c>
      <c r="B24" s="6" t="s">
        <v>49</v>
      </c>
      <c r="C24" s="6" t="s">
        <v>18</v>
      </c>
      <c r="D24" s="7" t="s">
        <v>50</v>
      </c>
      <c r="E24" s="7" t="s">
        <v>51</v>
      </c>
      <c r="F24" s="8">
        <v>1310000</v>
      </c>
      <c r="G24" s="8">
        <v>1065041</v>
      </c>
      <c r="H24" s="8">
        <v>905040.96</v>
      </c>
    </row>
    <row r="25" spans="1:8" ht="30.75" customHeight="1" x14ac:dyDescent="0.25">
      <c r="A25" s="6" t="s">
        <v>35</v>
      </c>
      <c r="B25" s="6" t="s">
        <v>52</v>
      </c>
      <c r="C25" s="7" t="s">
        <v>53</v>
      </c>
      <c r="D25" s="7" t="s">
        <v>54</v>
      </c>
      <c r="E25" s="7" t="s">
        <v>55</v>
      </c>
      <c r="F25" s="9">
        <v>1950000</v>
      </c>
      <c r="G25" s="9">
        <v>1585366</v>
      </c>
      <c r="H25" s="9">
        <v>1347560.97</v>
      </c>
    </row>
    <row r="26" spans="1:8" ht="38.25" x14ac:dyDescent="0.25">
      <c r="A26" s="6" t="s">
        <v>30</v>
      </c>
      <c r="B26" s="6" t="s">
        <v>56</v>
      </c>
      <c r="C26" s="7" t="s">
        <v>12</v>
      </c>
      <c r="D26" s="7" t="s">
        <v>57</v>
      </c>
      <c r="E26" s="7" t="s">
        <v>58</v>
      </c>
      <c r="F26" s="9">
        <v>780000</v>
      </c>
      <c r="G26" s="9">
        <v>636146</v>
      </c>
      <c r="H26" s="9">
        <v>535858.66</v>
      </c>
    </row>
    <row r="27" spans="1:8" ht="32.25" customHeight="1" x14ac:dyDescent="0.25">
      <c r="A27" s="6" t="s">
        <v>19</v>
      </c>
      <c r="B27" s="6" t="s">
        <v>59</v>
      </c>
      <c r="C27" s="7" t="s">
        <v>53</v>
      </c>
      <c r="D27" s="11" t="s">
        <v>44</v>
      </c>
      <c r="E27" s="11" t="s">
        <v>60</v>
      </c>
      <c r="F27" s="12">
        <v>3690000</v>
      </c>
      <c r="G27" s="12">
        <v>3000000</v>
      </c>
      <c r="H27" s="12">
        <v>2476625</v>
      </c>
    </row>
    <row r="28" spans="1:8" x14ac:dyDescent="0.25">
      <c r="A28" s="6"/>
      <c r="B28" s="6"/>
      <c r="C28" s="6"/>
      <c r="D28" s="11"/>
      <c r="E28" s="17"/>
      <c r="F28" s="13">
        <f t="shared" ref="F28" si="1">SUM(F22:F27)</f>
        <v>35725916.810000002</v>
      </c>
      <c r="G28" s="13">
        <f>SUM(G22:G27)</f>
        <v>29108848.789999999</v>
      </c>
      <c r="H28" s="13">
        <f>SUM(H22:H27)</f>
        <v>24664037.220000003</v>
      </c>
    </row>
    <row r="32" spans="1:8" ht="21.75" customHeight="1" x14ac:dyDescent="0.25">
      <c r="A32" s="33" t="s">
        <v>63</v>
      </c>
      <c r="B32" s="33"/>
      <c r="C32" s="33"/>
      <c r="D32" s="33"/>
      <c r="E32" s="33"/>
      <c r="F32" s="33"/>
      <c r="G32" s="33"/>
      <c r="H32" s="33"/>
    </row>
    <row r="33" spans="1:9" ht="31.5" customHeight="1" x14ac:dyDescent="0.25">
      <c r="A33" s="34" t="s">
        <v>0</v>
      </c>
      <c r="B33" s="34" t="s">
        <v>1</v>
      </c>
      <c r="C33" s="34" t="s">
        <v>2</v>
      </c>
      <c r="D33" s="34" t="s">
        <v>3</v>
      </c>
      <c r="E33" s="34" t="s">
        <v>4</v>
      </c>
      <c r="F33" s="34" t="s">
        <v>32</v>
      </c>
      <c r="G33" s="35" t="s">
        <v>33</v>
      </c>
      <c r="H33" s="31" t="s">
        <v>34</v>
      </c>
      <c r="I33" s="1"/>
    </row>
    <row r="34" spans="1:9" ht="27.75" customHeight="1" x14ac:dyDescent="0.25">
      <c r="A34" s="34"/>
      <c r="B34" s="34"/>
      <c r="C34" s="34"/>
      <c r="D34" s="34"/>
      <c r="E34" s="34"/>
      <c r="F34" s="34"/>
      <c r="G34" s="36"/>
      <c r="H34" s="32"/>
      <c r="I34" s="1"/>
    </row>
    <row r="35" spans="1:9" ht="30" x14ac:dyDescent="0.25">
      <c r="A35" s="4" t="s">
        <v>5</v>
      </c>
      <c r="B35" s="14" t="s">
        <v>6</v>
      </c>
      <c r="C35" s="14" t="s">
        <v>7</v>
      </c>
      <c r="D35" s="14" t="s">
        <v>8</v>
      </c>
      <c r="E35" s="14" t="s">
        <v>9</v>
      </c>
      <c r="F35" s="15">
        <v>3345000</v>
      </c>
      <c r="G35" s="15">
        <v>2734471.54</v>
      </c>
      <c r="H35" s="15">
        <v>2187577.2400000002</v>
      </c>
    </row>
    <row r="36" spans="1:9" s="2" customFormat="1" ht="60" x14ac:dyDescent="0.25">
      <c r="A36" s="4" t="s">
        <v>10</v>
      </c>
      <c r="B36" s="14" t="s">
        <v>11</v>
      </c>
      <c r="C36" s="14" t="s">
        <v>12</v>
      </c>
      <c r="D36" s="14" t="s">
        <v>13</v>
      </c>
      <c r="E36" s="14" t="s">
        <v>28</v>
      </c>
      <c r="F36" s="15">
        <v>2460000</v>
      </c>
      <c r="G36" s="15">
        <v>2000000</v>
      </c>
      <c r="H36" s="15">
        <v>1600000</v>
      </c>
    </row>
    <row r="37" spans="1:9" ht="60" x14ac:dyDescent="0.25">
      <c r="A37" s="4" t="s">
        <v>14</v>
      </c>
      <c r="B37" s="14" t="s">
        <v>15</v>
      </c>
      <c r="C37" s="14" t="s">
        <v>12</v>
      </c>
      <c r="D37" s="14" t="s">
        <v>16</v>
      </c>
      <c r="E37" s="14" t="s">
        <v>17</v>
      </c>
      <c r="F37" s="15">
        <f>5600000+1288</f>
        <v>5601288</v>
      </c>
      <c r="G37" s="15">
        <v>5600000</v>
      </c>
      <c r="H37" s="15">
        <v>4480000</v>
      </c>
    </row>
    <row r="38" spans="1:9" ht="45" x14ac:dyDescent="0.25">
      <c r="A38" s="5" t="s">
        <v>35</v>
      </c>
      <c r="B38" s="14" t="s">
        <v>20</v>
      </c>
      <c r="C38" s="14" t="s">
        <v>18</v>
      </c>
      <c r="D38" s="14" t="s">
        <v>39</v>
      </c>
      <c r="E38" s="14" t="s">
        <v>38</v>
      </c>
      <c r="F38" s="15">
        <f xml:space="preserve"> 3252032.52+(3252032.52*0.23)</f>
        <v>3999999.9996000002</v>
      </c>
      <c r="G38" s="15">
        <v>3252032.52</v>
      </c>
      <c r="H38" s="15">
        <v>2601626.0159999998</v>
      </c>
    </row>
    <row r="39" spans="1:9" ht="30" x14ac:dyDescent="0.25">
      <c r="A39" s="5" t="s">
        <v>29</v>
      </c>
      <c r="B39" s="14" t="s">
        <v>21</v>
      </c>
      <c r="C39" s="14" t="s">
        <v>18</v>
      </c>
      <c r="D39" s="14" t="s">
        <v>40</v>
      </c>
      <c r="E39" s="14" t="s">
        <v>36</v>
      </c>
      <c r="F39" s="15">
        <f xml:space="preserve"> 6000000+(6000000*0.23)</f>
        <v>7380000</v>
      </c>
      <c r="G39" s="15">
        <v>6000000</v>
      </c>
      <c r="H39" s="15">
        <v>4800000</v>
      </c>
    </row>
    <row r="40" spans="1:9" ht="30" x14ac:dyDescent="0.25">
      <c r="A40" s="5" t="s">
        <v>30</v>
      </c>
      <c r="B40" s="14" t="s">
        <v>22</v>
      </c>
      <c r="C40" s="14" t="s">
        <v>23</v>
      </c>
      <c r="D40" s="14" t="s">
        <v>24</v>
      </c>
      <c r="E40" s="14" t="s">
        <v>25</v>
      </c>
      <c r="F40" s="15">
        <v>29421940</v>
      </c>
      <c r="G40" s="15">
        <v>24050422.75</v>
      </c>
      <c r="H40" s="15">
        <v>19240338.199999999</v>
      </c>
    </row>
    <row r="41" spans="1:9" ht="45" x14ac:dyDescent="0.25">
      <c r="A41" s="5" t="s">
        <v>19</v>
      </c>
      <c r="B41" s="14" t="s">
        <v>26</v>
      </c>
      <c r="C41" s="14" t="s">
        <v>12</v>
      </c>
      <c r="D41" s="14" t="s">
        <v>37</v>
      </c>
      <c r="E41" s="14" t="s">
        <v>27</v>
      </c>
      <c r="F41" s="15">
        <f>1000000+(1000000*0.23)</f>
        <v>1230000</v>
      </c>
      <c r="G41" s="15">
        <v>1000000</v>
      </c>
      <c r="H41" s="15">
        <v>800000</v>
      </c>
    </row>
    <row r="42" spans="1:9" ht="22.5" customHeight="1" x14ac:dyDescent="0.25">
      <c r="A42" s="3"/>
      <c r="B42" s="14" t="s">
        <v>31</v>
      </c>
      <c r="C42" s="16"/>
      <c r="D42" s="14"/>
      <c r="E42" s="16"/>
      <c r="F42" s="18">
        <f t="shared" ref="F42:H42" si="2">SUM(F35:F41)</f>
        <v>53438227.999600001</v>
      </c>
      <c r="G42" s="18">
        <f t="shared" si="2"/>
        <v>44636926.810000002</v>
      </c>
      <c r="H42" s="18">
        <f t="shared" si="2"/>
        <v>35709541.456</v>
      </c>
    </row>
  </sheetData>
  <mergeCells count="28">
    <mergeCell ref="H33:H34"/>
    <mergeCell ref="A32:H32"/>
    <mergeCell ref="A33:A34"/>
    <mergeCell ref="B33:B34"/>
    <mergeCell ref="C33:C34"/>
    <mergeCell ref="D33:D34"/>
    <mergeCell ref="E33:E34"/>
    <mergeCell ref="F33:F34"/>
    <mergeCell ref="G33:G34"/>
    <mergeCell ref="A19:H19"/>
    <mergeCell ref="A20:A21"/>
    <mergeCell ref="B20:B21"/>
    <mergeCell ref="C20:C21"/>
    <mergeCell ref="D20:D21"/>
    <mergeCell ref="E20:E21"/>
    <mergeCell ref="F20:F21"/>
    <mergeCell ref="G20:G21"/>
    <mergeCell ref="H20:H21"/>
    <mergeCell ref="A13:E13"/>
    <mergeCell ref="A4:H4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scale="65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Zlib.IV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mbogusz</dc:creator>
  <cp:lastModifiedBy>bopar</cp:lastModifiedBy>
  <cp:lastPrinted>2018-03-15T14:27:54Z</cp:lastPrinted>
  <dcterms:created xsi:type="dcterms:W3CDTF">2016-02-22T10:26:31Z</dcterms:created>
  <dcterms:modified xsi:type="dcterms:W3CDTF">2020-08-04T12:44:54Z</dcterms:modified>
</cp:coreProperties>
</file>